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<sst xmlns="http://schemas.openxmlformats.org/spreadsheetml/2006/main" count="385" uniqueCount="252">
  <si>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</si>
  <si>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</si>
  <si>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</si>
  <si>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</si>
  <si>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</si>
  <si>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</si>
  <si>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</si>
  <si>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</si>
  <si>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</si>
  <si>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</si>
  <si>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</si>
  <si>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</si>
  <si>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</si>
  <si>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</si>
  <si>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</si>
  <si>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</si>
  <si>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</si>
  <si>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</si>
  <si>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</si>
  <si>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</si>
  <si>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</si>
  <si>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</si>
  <si>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</si>
  <si>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</si>
  <si>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</si>
  <si>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</si>
  <si>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</si>
  <si>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</si>
  <si>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</si>
  <si>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</si>
  <si>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</si>
  <si>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</si>
  <si>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</si>
  <si>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</si>
  <si>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</si>
  <si>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</si>
  <si>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</si>
  <si>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</si>
  <si>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</si>
  <si>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</si>
  <si>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</si>
  <si>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</si>
  <si>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</si>
  <si>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</si>
  <si>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</si>
  <si>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</si>
  <si>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</si>
  <si>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</si>
  <si>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</si>
  <si>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</si>
  <si>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</si>
  <si>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</si>
  <si>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</si>
  <si>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</si>
  <si>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</si>
  <si>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</si>
  <si>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</si>
  <si>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</si>
  <si>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</si>
  <si>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</si>
  <si>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</si>
  <si>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</si>
  <si>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</si>
  <si>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</si>
  <si>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</si>
  <si>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</si>
  <si>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</si>
  <si>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</si>
  <si>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</si>
  <si>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</si>
  <si>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</si>
  <si>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</si>
  <si>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</si>
  <si>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</si>
  <si>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</si>
  <si>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</si>
  <si>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</si>
  <si>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</si>
  <si>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</si>
  <si>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</si>
  <si>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</si>
  <si>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</si>
  <si>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</si>
  <si>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</si>
  <si>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</si>
  <si>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</si>
  <si>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</si>
  <si>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</si>
  <si>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</si>
  <si>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</si>
  <si>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</si>
  <si>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</si>
  <si>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</si>
  <si>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</si>
  <si>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</si>
  <si>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</si>
  <si>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</si>
  <si>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</si>
  <si>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</si>
  <si>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</si>
  <si>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</si>
  <si>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</si>
  <si>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</si>
  <si>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</si>
  <si>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</si>
  <si>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</si>
  <si>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</si>
  <si>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</si>
  <si>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</si>
  <si>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</si>
  <si>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</si>
  <si>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</si>
  <si>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</si>
  <si>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</si>
  <si>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</si>
  <si>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</si>
  <si>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</si>
  <si>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</si>
  <si>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</si>
  <si>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</si>
  <si>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</si>
  <si>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</si>
  <si>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</si>
  <si>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</si>
  <si>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</si>
  <si>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</si>
  <si>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</si>
  <si>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</si>
  <si>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</si>
  <si>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</si>
  <si>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</si>
  <si>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</si>
  <si>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</si>
  <si>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</si>
  <si>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</si>
  <si>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</si>
  <si>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</si>
  <si>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</si>
  <si>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</si>
  <si>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</si>
  <si>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</si>
  <si>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</si>
  <si>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</si>
  <si>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</si>
  <si>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</si>
  <si>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</si>
  <si>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</si>
  <si>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</si>
  <si>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</si>
  <si>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</si>
  <si>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</si>
  <si>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</si>
  <si>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</si>
  <si>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</si>
  <si>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</si>
  <si>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</si>
  <si>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</si>
  <si>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</si>
  <si>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</si>
  <si>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</si>
  <si>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</si>
  <si>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</si>
  <si>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</si>
  <si>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</si>
  <si>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</si>
  <si>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</si>
  <si>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</si>
  <si>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</si>
  <si>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</si>
  <si>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</si>
  <si>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</si>
  <si>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</si>
  <si>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</si>
  <si>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</si>
  <si>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</si>
  <si>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</si>
  <si>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</si>
  <si>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</si>
  <si>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</si>
  <si>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</si>
  <si>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</si>
  <si>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</si>
  <si>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</si>
  <si>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</si>
  <si>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</si>
  <si>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</si>
  <si>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</si>
  <si>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</si>
  <si>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</si>
  <si>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</si>
  <si>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</si>
  <si>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</si>
  <si>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</si>
  <si>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</si>
  <si>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</si>
  <si>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</si>
  <si>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</si>
  <si>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</si>
  <si>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</si>
  <si>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</si>
  <si>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</si>
  <si>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</si>
  <si>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</si>
  <si>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</si>
  <si>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</si>
  <si>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</si>
  <si>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</si>
  <si>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</si>
  <si>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</si>
  <si>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</si>
  <si>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</si>
  <si>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</si>
  <si>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</si>
  <si>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</si>
  <si>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</si>
  <si>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</si>
  <si>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</si>
  <si>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</si>
  <si>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</si>
  <si>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</si>
  <si>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</si>
  <si>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</si>
  <si>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</si>
  <si>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</si>
  <si>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</si>
  <si>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</si>
  <si>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</si>
  <si>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</si>
  <si>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</si>
  <si>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</si>
  <si>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</si>
  <si>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</si>
  <si>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</si>
  <si>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</si>
  <si>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</si>
  <si>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</si>
  <si>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</si>
  <si>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</si>
  <si>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</si>
  <si>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</si>
  <si>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</si>
  <si>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</si>
  <si>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</si>
  <si>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</si>
  <si>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</si>
  <si>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</si>
  <si>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</si>
  <si>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&amp; Quyết định số 617/QĐ-SXD ngày 15/10/2021 của Sở Xây dựng tỉnh Long An</t>
  </si>
  <si>
    <t>BẢNG LƯƠNG CÔNG NHÂN Quý III/2021</t>
  </si>
  <si>
    <t>(Theo TCBC số 24/2021/PLX-TCBC ngày 11/10/2021 của TĐ Xăng dầu VN Petrolimex
và QĐ số 648/QĐ-BCT ngày 20/3/2019 của Bộ Công thương)</t>
  </si>
  <si>
    <t>Xăng RON 95-III</t>
  </si>
  <si>
    <t>Dầu Diezel 005S-II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</si>
</sst>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B4" sqref="B4:I4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248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246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247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60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240</v>
      </c>
      <c r="H6" s="6" t="s">
        <v>241</v>
      </c>
      <c r="I6" s="17" t="s">
        <v>242</v>
      </c>
      <c r="J6" s="23"/>
      <c r="K6" s="23"/>
      <c r="L6" s="23"/>
      <c r="N6" s="53" t="s">
        <v>159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160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227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61</v>
      </c>
      <c r="B9" s="93">
        <v>1</v>
      </c>
      <c r="C9" s="99" t="s">
        <v>228</v>
      </c>
      <c r="D9" s="100" t="s">
        <v>236</v>
      </c>
      <c r="E9" s="48" t="s">
        <v>10</v>
      </c>
      <c r="F9" s="49">
        <v>1</v>
      </c>
      <c r="G9" s="50">
        <f>G$13*$F9/$F$13</f>
        <v>150294.73684210525</v>
      </c>
      <c r="H9" s="50">
        <f aca="true" t="shared" si="0" ref="H9:I18">H$13*$F9/$F$13</f>
        <v>139552.63157894736</v>
      </c>
      <c r="I9" s="51">
        <f t="shared" si="0"/>
        <v>133679.6052631579</v>
      </c>
      <c r="N9" s="52">
        <f>ROUND(IF($N$8=1,$G9,IF($N$8=2,$H9,IF($N$8=3,$I9,IF($N$8=4,$J9,IF($N$8=5,$K9,IF($N$8=6,$L9)))))),1)</f>
        <v>150294.7</v>
      </c>
    </row>
    <row r="10" spans="1:14" ht="22.5" customHeight="1">
      <c r="A10" s="22" t="s">
        <v>62</v>
      </c>
      <c r="B10" s="93"/>
      <c r="C10" s="99"/>
      <c r="D10" s="98"/>
      <c r="E10" s="48" t="s">
        <v>11</v>
      </c>
      <c r="F10" s="49">
        <v>1.18</v>
      </c>
      <c r="G10" s="50">
        <f>G$13*$F10/$F$13</f>
        <v>177347.7894736842</v>
      </c>
      <c r="H10" s="50">
        <f t="shared" si="0"/>
        <v>164672.10526315786</v>
      </c>
      <c r="I10" s="51">
        <f t="shared" si="0"/>
        <v>157741.93421052632</v>
      </c>
      <c r="N10" s="52">
        <f aca="true" t="shared" si="1" ref="N10:N48">ROUND(IF($N$8=1,$G10,IF($N$8=2,$H10,IF($N$8=3,$I10,IF($N$8=4,$J10,IF($N$8=5,$K10,IF($N$8=6,$L10)))))),1)</f>
        <v>177347.8</v>
      </c>
    </row>
    <row r="11" spans="1:14" ht="22.5" customHeight="1">
      <c r="A11" s="22" t="s">
        <v>63</v>
      </c>
      <c r="B11" s="93"/>
      <c r="C11" s="99"/>
      <c r="D11" s="98"/>
      <c r="E11" s="48" t="s">
        <v>12</v>
      </c>
      <c r="F11" s="49">
        <v>1.285</v>
      </c>
      <c r="G11" s="50">
        <f>G$13*$F11/$F$13</f>
        <v>193128.73684210525</v>
      </c>
      <c r="H11" s="50">
        <f t="shared" si="0"/>
        <v>179325.1315789474</v>
      </c>
      <c r="I11" s="51">
        <f t="shared" si="0"/>
        <v>171778.29276315786</v>
      </c>
      <c r="N11" s="52">
        <f t="shared" si="1"/>
        <v>193128.7</v>
      </c>
    </row>
    <row r="12" spans="1:14" ht="22.5" customHeight="1">
      <c r="A12" s="22" t="s">
        <v>64</v>
      </c>
      <c r="B12" s="93"/>
      <c r="C12" s="99"/>
      <c r="D12" s="98"/>
      <c r="E12" s="48" t="s">
        <v>13</v>
      </c>
      <c r="F12" s="49">
        <v>1.39</v>
      </c>
      <c r="G12" s="50">
        <f>G$13*$F12/$F$13</f>
        <v>208909.6842105263</v>
      </c>
      <c r="H12" s="50">
        <f t="shared" si="0"/>
        <v>193978.15789473683</v>
      </c>
      <c r="I12" s="51">
        <f t="shared" si="0"/>
        <v>185814.65131578944</v>
      </c>
      <c r="N12" s="52">
        <f t="shared" si="1"/>
        <v>208909.7</v>
      </c>
    </row>
    <row r="13" spans="1:14" s="3" customFormat="1" ht="22.5" customHeight="1">
      <c r="A13" s="24" t="s">
        <v>65</v>
      </c>
      <c r="B13" s="93"/>
      <c r="C13" s="99"/>
      <c r="D13" s="98"/>
      <c r="E13" s="47" t="s">
        <v>14</v>
      </c>
      <c r="F13" s="9">
        <v>1.52</v>
      </c>
      <c r="G13" s="12">
        <v>228448</v>
      </c>
      <c r="H13" s="12">
        <v>212120</v>
      </c>
      <c r="I13" s="13">
        <v>203193</v>
      </c>
      <c r="J13" s="24"/>
      <c r="K13" s="24"/>
      <c r="L13" s="24"/>
      <c r="N13" s="52">
        <f t="shared" si="1"/>
        <v>228448</v>
      </c>
    </row>
    <row r="14" spans="1:14" ht="22.5" customHeight="1">
      <c r="A14" s="22" t="s">
        <v>66</v>
      </c>
      <c r="B14" s="93"/>
      <c r="C14" s="99"/>
      <c r="D14" s="98"/>
      <c r="E14" s="48" t="s">
        <v>15</v>
      </c>
      <c r="F14" s="49">
        <v>1.65</v>
      </c>
      <c r="G14" s="50">
        <f>G$13*$F14/$F$13</f>
        <v>247986.31578947365</v>
      </c>
      <c r="H14" s="50">
        <f t="shared" si="0"/>
        <v>230261.84210526315</v>
      </c>
      <c r="I14" s="51">
        <f t="shared" si="0"/>
        <v>220571.3486842105</v>
      </c>
      <c r="N14" s="52">
        <f t="shared" si="1"/>
        <v>247986.3</v>
      </c>
    </row>
    <row r="15" spans="1:14" ht="22.5" customHeight="1">
      <c r="A15" s="22" t="s">
        <v>67</v>
      </c>
      <c r="B15" s="93"/>
      <c r="C15" s="99"/>
      <c r="D15" s="98"/>
      <c r="E15" s="48" t="s">
        <v>16</v>
      </c>
      <c r="F15" s="49">
        <v>1.795</v>
      </c>
      <c r="G15" s="50">
        <f>G$13*$F15/$F$13</f>
        <v>269779.05263157893</v>
      </c>
      <c r="H15" s="50">
        <f t="shared" si="0"/>
        <v>250496.9736842105</v>
      </c>
      <c r="I15" s="51">
        <f t="shared" si="0"/>
        <v>239954.89144736843</v>
      </c>
      <c r="N15" s="52">
        <f t="shared" si="1"/>
        <v>269779.1</v>
      </c>
    </row>
    <row r="16" spans="1:14" ht="22.5" customHeight="1">
      <c r="A16" s="22" t="s">
        <v>68</v>
      </c>
      <c r="B16" s="93"/>
      <c r="C16" s="99"/>
      <c r="D16" s="98"/>
      <c r="E16" s="48" t="s">
        <v>17</v>
      </c>
      <c r="F16" s="49">
        <v>1.94</v>
      </c>
      <c r="G16" s="50">
        <f>G$13*$F16/$F$13</f>
        <v>291571.7894736842</v>
      </c>
      <c r="H16" s="50">
        <f t="shared" si="0"/>
        <v>270732.10526315786</v>
      </c>
      <c r="I16" s="51">
        <f t="shared" si="0"/>
        <v>259338.4342105263</v>
      </c>
      <c r="N16" s="52">
        <f t="shared" si="1"/>
        <v>291571.8</v>
      </c>
    </row>
    <row r="17" spans="1:14" ht="22.5" customHeight="1">
      <c r="A17" s="22" t="s">
        <v>69</v>
      </c>
      <c r="B17" s="93"/>
      <c r="C17" s="99"/>
      <c r="D17" s="98"/>
      <c r="E17" s="48" t="s">
        <v>18</v>
      </c>
      <c r="F17" s="49">
        <v>2.3</v>
      </c>
      <c r="G17" s="50">
        <f>G$13*$F17/$F$13</f>
        <v>345677.894736842</v>
      </c>
      <c r="H17" s="50">
        <f t="shared" si="0"/>
        <v>320971.05263157893</v>
      </c>
      <c r="I17" s="51">
        <f t="shared" si="0"/>
        <v>307463.09210526315</v>
      </c>
      <c r="N17" s="52">
        <f t="shared" si="1"/>
        <v>345677.9</v>
      </c>
    </row>
    <row r="18" spans="1:14" ht="22.5" customHeight="1">
      <c r="A18" s="22" t="s">
        <v>70</v>
      </c>
      <c r="B18" s="93"/>
      <c r="C18" s="99"/>
      <c r="D18" s="98"/>
      <c r="E18" s="48" t="s">
        <v>19</v>
      </c>
      <c r="F18" s="49">
        <v>2.71</v>
      </c>
      <c r="G18" s="50">
        <f>G$13*$F18/$F$13</f>
        <v>407298.7368421052</v>
      </c>
      <c r="H18" s="50">
        <f t="shared" si="0"/>
        <v>378187.63157894736</v>
      </c>
      <c r="I18" s="51">
        <f t="shared" si="0"/>
        <v>362271.7302631579</v>
      </c>
      <c r="N18" s="52">
        <f t="shared" si="1"/>
        <v>407298.7</v>
      </c>
    </row>
    <row r="19" spans="1:14" ht="22.5" customHeight="1">
      <c r="A19" s="22" t="s">
        <v>80</v>
      </c>
      <c r="B19" s="93">
        <v>2</v>
      </c>
      <c r="C19" s="99" t="s">
        <v>229</v>
      </c>
      <c r="D19" s="100" t="s">
        <v>235</v>
      </c>
      <c r="E19" s="48" t="s">
        <v>10</v>
      </c>
      <c r="F19" s="49">
        <v>1</v>
      </c>
      <c r="G19" s="50">
        <f>G$23*$F19/$F$23</f>
        <v>162265.13157894736</v>
      </c>
      <c r="H19" s="50">
        <f aca="true" t="shared" si="2" ref="H19:I22">H$23*$F19/$F$23</f>
        <v>148086.18421052632</v>
      </c>
      <c r="I19" s="51">
        <f t="shared" si="2"/>
        <v>142564.47368421053</v>
      </c>
      <c r="N19" s="52">
        <f t="shared" si="1"/>
        <v>162265.1</v>
      </c>
    </row>
    <row r="20" spans="1:14" ht="22.5" customHeight="1">
      <c r="A20" s="22" t="s">
        <v>71</v>
      </c>
      <c r="B20" s="93"/>
      <c r="C20" s="99"/>
      <c r="D20" s="98"/>
      <c r="E20" s="48" t="s">
        <v>11</v>
      </c>
      <c r="F20" s="49">
        <v>1.18</v>
      </c>
      <c r="G20" s="50">
        <f>G$23*$F20/$F$23</f>
        <v>191472.8552631579</v>
      </c>
      <c r="H20" s="50">
        <f t="shared" si="2"/>
        <v>174741.69736842107</v>
      </c>
      <c r="I20" s="51">
        <f t="shared" si="2"/>
        <v>168226.0789473684</v>
      </c>
      <c r="N20" s="52">
        <f t="shared" si="1"/>
        <v>191472.9</v>
      </c>
    </row>
    <row r="21" spans="1:14" ht="22.5" customHeight="1">
      <c r="A21" s="22" t="s">
        <v>72</v>
      </c>
      <c r="B21" s="93"/>
      <c r="C21" s="99"/>
      <c r="D21" s="98"/>
      <c r="E21" s="48" t="s">
        <v>12</v>
      </c>
      <c r="F21" s="49">
        <v>1.285</v>
      </c>
      <c r="G21" s="50">
        <f>G$23*$F21/$F$23</f>
        <v>208510.69407894736</v>
      </c>
      <c r="H21" s="50">
        <f t="shared" si="2"/>
        <v>190290.74671052632</v>
      </c>
      <c r="I21" s="51">
        <f t="shared" si="2"/>
        <v>183195.34868421053</v>
      </c>
      <c r="N21" s="52">
        <f t="shared" si="1"/>
        <v>208510.7</v>
      </c>
    </row>
    <row r="22" spans="1:14" ht="22.5" customHeight="1">
      <c r="A22" s="22" t="s">
        <v>73</v>
      </c>
      <c r="B22" s="93"/>
      <c r="C22" s="99"/>
      <c r="D22" s="98"/>
      <c r="E22" s="48" t="s">
        <v>13</v>
      </c>
      <c r="F22" s="49">
        <v>1.39</v>
      </c>
      <c r="G22" s="50">
        <f>G$23*$F22/$F$23</f>
        <v>225548.53289473683</v>
      </c>
      <c r="H22" s="50">
        <f t="shared" si="2"/>
        <v>205839.79605263157</v>
      </c>
      <c r="I22" s="51">
        <f t="shared" si="2"/>
        <v>198164.6184210526</v>
      </c>
      <c r="N22" s="52">
        <f t="shared" si="1"/>
        <v>225548.5</v>
      </c>
    </row>
    <row r="23" spans="1:14" s="3" customFormat="1" ht="22.5" customHeight="1">
      <c r="A23" s="24" t="s">
        <v>74</v>
      </c>
      <c r="B23" s="93"/>
      <c r="C23" s="99"/>
      <c r="D23" s="98"/>
      <c r="E23" s="47" t="s">
        <v>14</v>
      </c>
      <c r="F23" s="9">
        <v>1.52</v>
      </c>
      <c r="G23" s="12">
        <v>246643</v>
      </c>
      <c r="H23" s="12">
        <v>225091</v>
      </c>
      <c r="I23" s="12">
        <v>216698</v>
      </c>
      <c r="J23" s="24"/>
      <c r="K23" s="24"/>
      <c r="L23" s="24"/>
      <c r="N23" s="52">
        <f t="shared" si="1"/>
        <v>246643</v>
      </c>
    </row>
    <row r="24" spans="1:14" ht="22.5" customHeight="1">
      <c r="A24" s="22" t="s">
        <v>75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267737.46710526315</v>
      </c>
      <c r="H24" s="50">
        <f t="shared" si="3"/>
        <v>244342.2039473684</v>
      </c>
      <c r="I24" s="51">
        <f t="shared" si="3"/>
        <v>235231.38157894733</v>
      </c>
      <c r="N24" s="52">
        <f t="shared" si="1"/>
        <v>267737.5</v>
      </c>
    </row>
    <row r="25" spans="1:14" ht="22.5" customHeight="1">
      <c r="A25" s="22" t="s">
        <v>76</v>
      </c>
      <c r="B25" s="93"/>
      <c r="C25" s="99"/>
      <c r="D25" s="98"/>
      <c r="E25" s="48" t="s">
        <v>16</v>
      </c>
      <c r="F25" s="49">
        <v>1.795</v>
      </c>
      <c r="G25" s="50">
        <f t="shared" si="3"/>
        <v>291265.9111842105</v>
      </c>
      <c r="H25" s="50">
        <f t="shared" si="3"/>
        <v>265814.7006578947</v>
      </c>
      <c r="I25" s="51">
        <f t="shared" si="3"/>
        <v>255903.23026315786</v>
      </c>
      <c r="N25" s="52">
        <f t="shared" si="1"/>
        <v>291265.9</v>
      </c>
    </row>
    <row r="26" spans="1:14" ht="22.5" customHeight="1">
      <c r="A26" s="22" t="s">
        <v>77</v>
      </c>
      <c r="B26" s="93"/>
      <c r="C26" s="99"/>
      <c r="D26" s="98"/>
      <c r="E26" s="48" t="s">
        <v>17</v>
      </c>
      <c r="F26" s="49">
        <v>1.94</v>
      </c>
      <c r="G26" s="50">
        <f t="shared" si="3"/>
        <v>314794.35526315786</v>
      </c>
      <c r="H26" s="50">
        <f t="shared" si="3"/>
        <v>287287.197368421</v>
      </c>
      <c r="I26" s="51">
        <f t="shared" si="3"/>
        <v>276575.0789473684</v>
      </c>
      <c r="N26" s="52">
        <f t="shared" si="1"/>
        <v>314794.4</v>
      </c>
    </row>
    <row r="27" spans="1:14" ht="22.5" customHeight="1">
      <c r="A27" s="22" t="s">
        <v>78</v>
      </c>
      <c r="B27" s="93"/>
      <c r="C27" s="99"/>
      <c r="D27" s="98"/>
      <c r="E27" s="48" t="s">
        <v>18</v>
      </c>
      <c r="F27" s="49">
        <v>2.3</v>
      </c>
      <c r="G27" s="50">
        <f t="shared" si="3"/>
        <v>373209.8026315789</v>
      </c>
      <c r="H27" s="50">
        <f t="shared" si="3"/>
        <v>340598.2236842105</v>
      </c>
      <c r="I27" s="51">
        <f t="shared" si="3"/>
        <v>327898.28947368416</v>
      </c>
      <c r="N27" s="52">
        <f t="shared" si="1"/>
        <v>373209.8</v>
      </c>
    </row>
    <row r="28" spans="1:14" ht="22.5" customHeight="1">
      <c r="A28" s="22" t="s">
        <v>79</v>
      </c>
      <c r="B28" s="93"/>
      <c r="C28" s="99"/>
      <c r="D28" s="98"/>
      <c r="E28" s="48" t="s">
        <v>19</v>
      </c>
      <c r="F28" s="49">
        <v>2.71</v>
      </c>
      <c r="G28" s="50">
        <f t="shared" si="3"/>
        <v>439738.50657894736</v>
      </c>
      <c r="H28" s="50">
        <f t="shared" si="3"/>
        <v>401313.5592105263</v>
      </c>
      <c r="I28" s="51">
        <f t="shared" si="3"/>
        <v>386349.7236842105</v>
      </c>
      <c r="N28" s="52">
        <f t="shared" si="1"/>
        <v>439738.5</v>
      </c>
    </row>
    <row r="29" spans="1:14" ht="22.5" customHeight="1">
      <c r="A29" s="22" t="s">
        <v>81</v>
      </c>
      <c r="B29" s="93">
        <v>3</v>
      </c>
      <c r="C29" s="99" t="s">
        <v>230</v>
      </c>
      <c r="D29" s="100" t="s">
        <v>234</v>
      </c>
      <c r="E29" s="48" t="s">
        <v>10</v>
      </c>
      <c r="F29" s="49">
        <v>1</v>
      </c>
      <c r="G29" s="50">
        <f>G$33*$F29/$F$33</f>
        <v>166744.07894736843</v>
      </c>
      <c r="H29" s="50">
        <f aca="true" t="shared" si="4" ref="H29:I32">H$33*$F29/$F$33</f>
        <v>151361.18421052632</v>
      </c>
      <c r="I29" s="51">
        <f t="shared" si="4"/>
        <v>146022.36842105264</v>
      </c>
      <c r="N29" s="52">
        <f t="shared" si="1"/>
        <v>166744.1</v>
      </c>
    </row>
    <row r="30" spans="1:14" ht="22.5" customHeight="1">
      <c r="A30" s="22" t="s">
        <v>82</v>
      </c>
      <c r="B30" s="93"/>
      <c r="C30" s="99"/>
      <c r="D30" s="98"/>
      <c r="E30" s="48" t="s">
        <v>11</v>
      </c>
      <c r="F30" s="49">
        <v>1.18</v>
      </c>
      <c r="G30" s="50">
        <f>G$33*$F30/$F$33</f>
        <v>196758.01315789472</v>
      </c>
      <c r="H30" s="50">
        <f t="shared" si="4"/>
        <v>178606.19736842104</v>
      </c>
      <c r="I30" s="51">
        <f t="shared" si="4"/>
        <v>172306.39473684208</v>
      </c>
      <c r="N30" s="52">
        <f t="shared" si="1"/>
        <v>196758</v>
      </c>
    </row>
    <row r="31" spans="1:14" ht="22.5" customHeight="1">
      <c r="A31" s="22" t="s">
        <v>83</v>
      </c>
      <c r="B31" s="93"/>
      <c r="C31" s="99"/>
      <c r="D31" s="98"/>
      <c r="E31" s="48" t="s">
        <v>12</v>
      </c>
      <c r="F31" s="49">
        <v>1.285</v>
      </c>
      <c r="G31" s="50">
        <f>G$33*$F31/$F$33</f>
        <v>214266.1414473684</v>
      </c>
      <c r="H31" s="50">
        <f t="shared" si="4"/>
        <v>194499.1217105263</v>
      </c>
      <c r="I31" s="51">
        <f t="shared" si="4"/>
        <v>187638.7434210526</v>
      </c>
      <c r="N31" s="52">
        <f t="shared" si="1"/>
        <v>214266.1</v>
      </c>
    </row>
    <row r="32" spans="1:14" ht="22.5" customHeight="1">
      <c r="A32" s="22" t="s">
        <v>84</v>
      </c>
      <c r="B32" s="93"/>
      <c r="C32" s="99"/>
      <c r="D32" s="98"/>
      <c r="E32" s="48" t="s">
        <v>13</v>
      </c>
      <c r="F32" s="49">
        <v>1.39</v>
      </c>
      <c r="G32" s="50">
        <f>G$33*$F32/$F$33</f>
        <v>231774.26973684208</v>
      </c>
      <c r="H32" s="50">
        <f t="shared" si="4"/>
        <v>210392.04605263157</v>
      </c>
      <c r="I32" s="51">
        <f t="shared" si="4"/>
        <v>202971.09210526315</v>
      </c>
      <c r="N32" s="52">
        <f t="shared" si="1"/>
        <v>231774.3</v>
      </c>
    </row>
    <row r="33" spans="1:14" s="3" customFormat="1" ht="22.5" customHeight="1">
      <c r="A33" s="24" t="s">
        <v>85</v>
      </c>
      <c r="B33" s="93"/>
      <c r="C33" s="99"/>
      <c r="D33" s="98"/>
      <c r="E33" s="47" t="s">
        <v>14</v>
      </c>
      <c r="F33" s="9">
        <v>1.52</v>
      </c>
      <c r="G33" s="12">
        <v>253451</v>
      </c>
      <c r="H33" s="12">
        <v>230069</v>
      </c>
      <c r="I33" s="12">
        <v>221954</v>
      </c>
      <c r="J33" s="24"/>
      <c r="K33" s="24"/>
      <c r="L33" s="24"/>
      <c r="N33" s="52">
        <f t="shared" si="1"/>
        <v>253451</v>
      </c>
    </row>
    <row r="34" spans="1:14" ht="22.5" customHeight="1">
      <c r="A34" s="22" t="s">
        <v>86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275127.73026315786</v>
      </c>
      <c r="H34" s="50">
        <f t="shared" si="5"/>
        <v>249745.9539473684</v>
      </c>
      <c r="I34" s="51">
        <f t="shared" si="5"/>
        <v>240936.90789473683</v>
      </c>
      <c r="N34" s="52">
        <f t="shared" si="1"/>
        <v>275127.7</v>
      </c>
    </row>
    <row r="35" spans="1:14" ht="22.5" customHeight="1">
      <c r="A35" s="22" t="s">
        <v>87</v>
      </c>
      <c r="B35" s="93"/>
      <c r="C35" s="99"/>
      <c r="D35" s="98"/>
      <c r="E35" s="48" t="s">
        <v>16</v>
      </c>
      <c r="F35" s="49">
        <v>1.795</v>
      </c>
      <c r="G35" s="50">
        <f t="shared" si="5"/>
        <v>299305.6217105263</v>
      </c>
      <c r="H35" s="50">
        <f t="shared" si="5"/>
        <v>271693.3256578947</v>
      </c>
      <c r="I35" s="51">
        <f t="shared" si="5"/>
        <v>262110.15131578947</v>
      </c>
      <c r="N35" s="52">
        <f t="shared" si="1"/>
        <v>299305.6</v>
      </c>
    </row>
    <row r="36" spans="1:14" ht="22.5" customHeight="1">
      <c r="A36" s="22" t="s">
        <v>88</v>
      </c>
      <c r="B36" s="93"/>
      <c r="C36" s="99"/>
      <c r="D36" s="98"/>
      <c r="E36" s="48" t="s">
        <v>17</v>
      </c>
      <c r="F36" s="49">
        <v>1.94</v>
      </c>
      <c r="G36" s="50">
        <f t="shared" si="5"/>
        <v>323483.5131578947</v>
      </c>
      <c r="H36" s="50">
        <f t="shared" si="5"/>
        <v>293640.69736842107</v>
      </c>
      <c r="I36" s="51">
        <f t="shared" si="5"/>
        <v>283283.39473684214</v>
      </c>
      <c r="N36" s="52">
        <f t="shared" si="1"/>
        <v>323483.5</v>
      </c>
    </row>
    <row r="37" spans="1:14" ht="22.5" customHeight="1">
      <c r="A37" s="22" t="s">
        <v>89</v>
      </c>
      <c r="B37" s="93"/>
      <c r="C37" s="99"/>
      <c r="D37" s="98"/>
      <c r="E37" s="48" t="s">
        <v>18</v>
      </c>
      <c r="F37" s="49">
        <v>2.3</v>
      </c>
      <c r="G37" s="50">
        <f t="shared" si="5"/>
        <v>383511.3815789473</v>
      </c>
      <c r="H37" s="50">
        <f t="shared" si="5"/>
        <v>348130.7236842105</v>
      </c>
      <c r="I37" s="51">
        <f t="shared" si="5"/>
        <v>335851.447368421</v>
      </c>
      <c r="N37" s="52">
        <f t="shared" si="1"/>
        <v>383511.4</v>
      </c>
    </row>
    <row r="38" spans="1:14" ht="22.5" customHeight="1">
      <c r="A38" s="22" t="s">
        <v>90</v>
      </c>
      <c r="B38" s="93"/>
      <c r="C38" s="99"/>
      <c r="D38" s="98"/>
      <c r="E38" s="48" t="s">
        <v>19</v>
      </c>
      <c r="F38" s="49">
        <v>2.71</v>
      </c>
      <c r="G38" s="50">
        <f t="shared" si="5"/>
        <v>451876.45394736837</v>
      </c>
      <c r="H38" s="50">
        <f t="shared" si="5"/>
        <v>410188.8092105263</v>
      </c>
      <c r="I38" s="51">
        <f t="shared" si="5"/>
        <v>395720.6184210526</v>
      </c>
      <c r="N38" s="52">
        <f t="shared" si="1"/>
        <v>451876.5</v>
      </c>
    </row>
    <row r="39" spans="1:14" ht="22.5" customHeight="1">
      <c r="A39" s="22" t="s">
        <v>91</v>
      </c>
      <c r="B39" s="93">
        <v>4</v>
      </c>
      <c r="C39" s="99" t="s">
        <v>231</v>
      </c>
      <c r="D39" s="100" t="s">
        <v>233</v>
      </c>
      <c r="E39" s="48" t="s">
        <v>10</v>
      </c>
      <c r="F39" s="49">
        <v>1</v>
      </c>
      <c r="G39" s="50">
        <f>G$43*$F39/$F$43</f>
        <v>168186.84210526315</v>
      </c>
      <c r="H39" s="50">
        <f aca="true" t="shared" si="6" ref="H39:I42">H$43*$F39/$F$43</f>
        <v>155663.81578947368</v>
      </c>
      <c r="I39" s="51">
        <f t="shared" si="6"/>
        <v>150482.23684210525</v>
      </c>
      <c r="N39" s="52">
        <f t="shared" si="1"/>
        <v>168186.8</v>
      </c>
    </row>
    <row r="40" spans="1:14" ht="22.5" customHeight="1">
      <c r="A40" s="22" t="s">
        <v>92</v>
      </c>
      <c r="B40" s="93"/>
      <c r="C40" s="99"/>
      <c r="D40" s="98"/>
      <c r="E40" s="48" t="s">
        <v>11</v>
      </c>
      <c r="F40" s="49">
        <v>1.18</v>
      </c>
      <c r="G40" s="50">
        <f>G$43*$F40/$F$43</f>
        <v>198460.4736842105</v>
      </c>
      <c r="H40" s="50">
        <f t="shared" si="6"/>
        <v>183683.30263157893</v>
      </c>
      <c r="I40" s="51">
        <f t="shared" si="6"/>
        <v>177569.0394736842</v>
      </c>
      <c r="N40" s="52">
        <f t="shared" si="1"/>
        <v>198460.5</v>
      </c>
    </row>
    <row r="41" spans="1:14" ht="22.5" customHeight="1">
      <c r="A41" s="22" t="s">
        <v>93</v>
      </c>
      <c r="B41" s="93"/>
      <c r="C41" s="99"/>
      <c r="D41" s="98"/>
      <c r="E41" s="48" t="s">
        <v>12</v>
      </c>
      <c r="F41" s="49">
        <v>1.285</v>
      </c>
      <c r="G41" s="50">
        <f>G$43*$F41/$F$43</f>
        <v>216120.09210526315</v>
      </c>
      <c r="H41" s="50">
        <f t="shared" si="6"/>
        <v>200028.00328947368</v>
      </c>
      <c r="I41" s="51">
        <f t="shared" si="6"/>
        <v>193369.67434210525</v>
      </c>
      <c r="N41" s="52">
        <f t="shared" si="1"/>
        <v>216120.1</v>
      </c>
    </row>
    <row r="42" spans="1:14" ht="22.5" customHeight="1">
      <c r="A42" s="22" t="s">
        <v>94</v>
      </c>
      <c r="B42" s="93"/>
      <c r="C42" s="99"/>
      <c r="D42" s="98"/>
      <c r="E42" s="48" t="s">
        <v>13</v>
      </c>
      <c r="F42" s="49">
        <v>1.39</v>
      </c>
      <c r="G42" s="50">
        <f>G$43*$F42/$F$43</f>
        <v>233779.71052631576</v>
      </c>
      <c r="H42" s="50">
        <f t="shared" si="6"/>
        <v>216372.7039473684</v>
      </c>
      <c r="I42" s="51">
        <f t="shared" si="6"/>
        <v>209170.30921052632</v>
      </c>
      <c r="N42" s="52">
        <f t="shared" si="1"/>
        <v>233779.7</v>
      </c>
    </row>
    <row r="43" spans="1:14" s="3" customFormat="1" ht="22.5" customHeight="1">
      <c r="A43" s="24" t="s">
        <v>95</v>
      </c>
      <c r="B43" s="93"/>
      <c r="C43" s="99"/>
      <c r="D43" s="98"/>
      <c r="E43" s="47" t="s">
        <v>14</v>
      </c>
      <c r="F43" s="9">
        <v>1.52</v>
      </c>
      <c r="G43" s="12">
        <v>255644</v>
      </c>
      <c r="H43" s="12">
        <v>236609</v>
      </c>
      <c r="I43" s="12">
        <v>228733</v>
      </c>
      <c r="J43" s="24"/>
      <c r="K43" s="24"/>
      <c r="L43" s="24"/>
      <c r="N43" s="52">
        <f t="shared" si="1"/>
        <v>255644</v>
      </c>
    </row>
    <row r="44" spans="1:14" ht="22.5" customHeight="1">
      <c r="A44" s="22" t="s">
        <v>96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277508.2894736842</v>
      </c>
      <c r="H44" s="50">
        <f t="shared" si="7"/>
        <v>256845.29605263157</v>
      </c>
      <c r="I44" s="51">
        <f t="shared" si="7"/>
        <v>248295.69078947365</v>
      </c>
      <c r="N44" s="52">
        <f t="shared" si="1"/>
        <v>277508.3</v>
      </c>
    </row>
    <row r="45" spans="1:14" ht="22.5" customHeight="1">
      <c r="A45" s="22" t="s">
        <v>97</v>
      </c>
      <c r="B45" s="93"/>
      <c r="C45" s="99"/>
      <c r="D45" s="98"/>
      <c r="E45" s="48" t="s">
        <v>16</v>
      </c>
      <c r="F45" s="49">
        <v>1.795</v>
      </c>
      <c r="G45" s="50">
        <f t="shared" si="7"/>
        <v>301895.38157894736</v>
      </c>
      <c r="H45" s="50">
        <f t="shared" si="7"/>
        <v>279416.5493421052</v>
      </c>
      <c r="I45" s="51">
        <f t="shared" si="7"/>
        <v>270115.61513157893</v>
      </c>
      <c r="N45" s="52">
        <f t="shared" si="1"/>
        <v>301895.4</v>
      </c>
    </row>
    <row r="46" spans="1:14" ht="22.5" customHeight="1">
      <c r="A46" s="22" t="s">
        <v>98</v>
      </c>
      <c r="B46" s="93"/>
      <c r="C46" s="99"/>
      <c r="D46" s="98"/>
      <c r="E46" s="48" t="s">
        <v>17</v>
      </c>
      <c r="F46" s="49">
        <v>1.94</v>
      </c>
      <c r="G46" s="50">
        <f t="shared" si="7"/>
        <v>326282.4736842105</v>
      </c>
      <c r="H46" s="50">
        <f t="shared" si="7"/>
        <v>301987.80263157893</v>
      </c>
      <c r="I46" s="51">
        <f t="shared" si="7"/>
        <v>291935.53947368416</v>
      </c>
      <c r="N46" s="52">
        <f t="shared" si="1"/>
        <v>326282.5</v>
      </c>
    </row>
    <row r="47" spans="1:14" ht="22.5" customHeight="1">
      <c r="A47" s="22" t="s">
        <v>99</v>
      </c>
      <c r="B47" s="93"/>
      <c r="C47" s="99"/>
      <c r="D47" s="98"/>
      <c r="E47" s="48" t="s">
        <v>18</v>
      </c>
      <c r="F47" s="49">
        <v>2.3</v>
      </c>
      <c r="G47" s="50">
        <f t="shared" si="7"/>
        <v>386829.7368421052</v>
      </c>
      <c r="H47" s="50">
        <f t="shared" si="7"/>
        <v>358026.77631578944</v>
      </c>
      <c r="I47" s="51">
        <f t="shared" si="7"/>
        <v>346109.144736842</v>
      </c>
      <c r="N47" s="52">
        <f t="shared" si="1"/>
        <v>386829.7</v>
      </c>
    </row>
    <row r="48" spans="1:14" ht="22.5" customHeight="1">
      <c r="A48" s="22" t="s">
        <v>100</v>
      </c>
      <c r="B48" s="93"/>
      <c r="C48" s="99"/>
      <c r="D48" s="98"/>
      <c r="E48" s="48" t="s">
        <v>19</v>
      </c>
      <c r="F48" s="49">
        <v>2.71</v>
      </c>
      <c r="G48" s="50">
        <f t="shared" si="7"/>
        <v>455786.34210526315</v>
      </c>
      <c r="H48" s="50">
        <f t="shared" si="7"/>
        <v>421848.9407894737</v>
      </c>
      <c r="I48" s="51">
        <f t="shared" si="7"/>
        <v>407806.8618421052</v>
      </c>
      <c r="N48" s="52">
        <f t="shared" si="1"/>
        <v>455786.3</v>
      </c>
    </row>
    <row r="49" spans="1:14" ht="22.5" customHeight="1">
      <c r="A49" s="22" t="s">
        <v>223</v>
      </c>
      <c r="B49" s="93">
        <v>5</v>
      </c>
      <c r="C49" s="99" t="s">
        <v>231</v>
      </c>
      <c r="D49" s="100" t="s">
        <v>232</v>
      </c>
      <c r="E49" s="48" t="s">
        <v>37</v>
      </c>
      <c r="F49" s="49">
        <v>1</v>
      </c>
      <c r="G49" s="50">
        <f>G$50*$F49/$F$50</f>
        <v>216647.45762711865</v>
      </c>
      <c r="H49" s="50">
        <f>H$50*$F49/$F$50</f>
        <v>200516.10169491527</v>
      </c>
      <c r="I49" s="51">
        <f>I$50*$F49/$F$50</f>
        <v>193841.52542372883</v>
      </c>
      <c r="N49" s="52">
        <f aca="true" t="shared" si="8" ref="N49:N95">ROUND(IF($N$8=1,$G49,IF($N$8=2,$H49,IF($N$8=3,$I49,IF($N$8=4,$J49,IF($N$8=5,$K49,IF($N$8=6,$L49)))))),1)</f>
        <v>216647.5</v>
      </c>
    </row>
    <row r="50" spans="1:14" ht="22.5" customHeight="1">
      <c r="A50" s="22" t="s">
        <v>224</v>
      </c>
      <c r="B50" s="93"/>
      <c r="C50" s="99"/>
      <c r="D50" s="98"/>
      <c r="E50" s="47" t="s">
        <v>38</v>
      </c>
      <c r="F50" s="9">
        <v>1.18</v>
      </c>
      <c r="G50" s="12">
        <v>255644</v>
      </c>
      <c r="H50" s="12">
        <v>236609</v>
      </c>
      <c r="I50" s="12">
        <v>228733</v>
      </c>
      <c r="N50" s="52">
        <f t="shared" si="8"/>
        <v>255644</v>
      </c>
    </row>
    <row r="51" spans="1:14" ht="22.5" customHeight="1">
      <c r="A51" s="22" t="s">
        <v>225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303306.4406779661</v>
      </c>
      <c r="H51" s="50">
        <f t="shared" si="9"/>
        <v>280722.5423728814</v>
      </c>
      <c r="I51" s="51">
        <f t="shared" si="9"/>
        <v>271378.1355932203</v>
      </c>
      <c r="N51" s="52">
        <f t="shared" si="8"/>
        <v>303306.4</v>
      </c>
    </row>
    <row r="52" spans="1:14" ht="22.5" customHeight="1">
      <c r="A52" s="22" t="s">
        <v>226</v>
      </c>
      <c r="B52" s="93"/>
      <c r="C52" s="99"/>
      <c r="D52" s="98"/>
      <c r="E52" s="48" t="s">
        <v>40</v>
      </c>
      <c r="F52" s="49">
        <v>1.65</v>
      </c>
      <c r="G52" s="50">
        <f t="shared" si="9"/>
        <v>357468.30508474575</v>
      </c>
      <c r="H52" s="50">
        <f t="shared" si="9"/>
        <v>330851.5677966102</v>
      </c>
      <c r="I52" s="51">
        <f t="shared" si="9"/>
        <v>319838.5169491525</v>
      </c>
      <c r="N52" s="52">
        <f t="shared" si="8"/>
        <v>357468.3</v>
      </c>
    </row>
    <row r="53" spans="1:14" ht="22.5" customHeight="1">
      <c r="A53" s="22" t="s">
        <v>151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185714.3</v>
      </c>
    </row>
    <row r="54" spans="1:14" ht="22.5" customHeight="1">
      <c r="A54" s="22" t="s">
        <v>152</v>
      </c>
      <c r="B54" s="93"/>
      <c r="C54" s="99"/>
      <c r="D54" s="98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209857.1</v>
      </c>
    </row>
    <row r="55" spans="1:14" ht="22.5" customHeight="1">
      <c r="A55" s="22" t="s">
        <v>153</v>
      </c>
      <c r="B55" s="93"/>
      <c r="C55" s="99"/>
      <c r="D55" s="98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221400</v>
      </c>
      <c r="I55" s="51">
        <f>I$56*$F55/$F$56</f>
        <v>213300</v>
      </c>
      <c r="N55" s="52">
        <f t="shared" si="8"/>
        <v>234000</v>
      </c>
    </row>
    <row r="56" spans="1:14" s="3" customFormat="1" ht="22.5" customHeight="1">
      <c r="A56" s="22" t="s">
        <v>154</v>
      </c>
      <c r="B56" s="93"/>
      <c r="C56" s="99"/>
      <c r="D56" s="98"/>
      <c r="E56" s="47" t="s">
        <v>28</v>
      </c>
      <c r="F56" s="9">
        <v>1.4</v>
      </c>
      <c r="G56" s="12">
        <v>260000</v>
      </c>
      <c r="H56" s="12">
        <v>246000</v>
      </c>
      <c r="I56" s="13">
        <v>237000</v>
      </c>
      <c r="J56" s="22"/>
      <c r="K56" s="22"/>
      <c r="L56" s="22"/>
      <c r="N56" s="52">
        <f t="shared" si="8"/>
        <v>260000</v>
      </c>
    </row>
    <row r="57" spans="1:14" ht="22.5" customHeight="1">
      <c r="A57" s="22" t="s">
        <v>155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284142.9</v>
      </c>
    </row>
    <row r="58" spans="1:14" ht="22.5" customHeight="1">
      <c r="A58" s="22" t="s">
        <v>156</v>
      </c>
      <c r="B58" s="93"/>
      <c r="C58" s="99"/>
      <c r="D58" s="98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308285.7</v>
      </c>
    </row>
    <row r="59" spans="1:14" ht="22.5" customHeight="1">
      <c r="A59" s="22" t="s">
        <v>157</v>
      </c>
      <c r="B59" s="93"/>
      <c r="C59" s="99"/>
      <c r="D59" s="98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332428.6</v>
      </c>
    </row>
    <row r="60" spans="1:14" ht="22.5" customHeight="1">
      <c r="A60" s="22" t="s">
        <v>158</v>
      </c>
      <c r="B60" s="93"/>
      <c r="C60" s="99"/>
      <c r="D60" s="98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358428.6</v>
      </c>
    </row>
    <row r="61" spans="1:14" ht="22.5" customHeight="1">
      <c r="A61" s="22" t="s">
        <v>170</v>
      </c>
      <c r="B61" s="93" t="s">
        <v>161</v>
      </c>
      <c r="C61" s="99" t="s">
        <v>166</v>
      </c>
      <c r="D61" s="97" t="s">
        <v>169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185714.3</v>
      </c>
    </row>
    <row r="62" spans="1:14" ht="22.5" customHeight="1">
      <c r="A62" s="22" t="s">
        <v>171</v>
      </c>
      <c r="B62" s="93"/>
      <c r="C62" s="99"/>
      <c r="D62" s="98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209857.1</v>
      </c>
    </row>
    <row r="63" spans="1:14" ht="22.5" customHeight="1">
      <c r="A63" s="22" t="s">
        <v>172</v>
      </c>
      <c r="B63" s="93"/>
      <c r="C63" s="99"/>
      <c r="D63" s="98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221400</v>
      </c>
      <c r="I63" s="68">
        <f t="shared" si="12"/>
        <v>213300</v>
      </c>
      <c r="N63" s="52">
        <f t="shared" si="8"/>
        <v>234000</v>
      </c>
    </row>
    <row r="64" spans="1:14" s="3" customFormat="1" ht="22.5" customHeight="1">
      <c r="A64" s="22" t="s">
        <v>173</v>
      </c>
      <c r="B64" s="93"/>
      <c r="C64" s="99"/>
      <c r="D64" s="98"/>
      <c r="E64" s="58" t="s">
        <v>28</v>
      </c>
      <c r="F64" s="9">
        <v>1.4</v>
      </c>
      <c r="G64" s="12">
        <v>260000</v>
      </c>
      <c r="H64" s="12">
        <v>246000</v>
      </c>
      <c r="I64" s="13">
        <v>237000</v>
      </c>
      <c r="J64" s="22"/>
      <c r="K64" s="22"/>
      <c r="L64" s="22"/>
      <c r="N64" s="52">
        <f t="shared" si="8"/>
        <v>260000</v>
      </c>
    </row>
    <row r="65" spans="1:14" ht="22.5" customHeight="1">
      <c r="A65" s="22" t="s">
        <v>174</v>
      </c>
      <c r="B65" s="93"/>
      <c r="C65" s="99"/>
      <c r="D65" s="98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284142.9</v>
      </c>
    </row>
    <row r="66" spans="1:14" ht="22.5" customHeight="1">
      <c r="A66" s="22" t="s">
        <v>175</v>
      </c>
      <c r="B66" s="93"/>
      <c r="C66" s="99"/>
      <c r="D66" s="98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308285.7</v>
      </c>
    </row>
    <row r="67" spans="1:14" ht="22.5" customHeight="1">
      <c r="A67" s="22" t="s">
        <v>176</v>
      </c>
      <c r="B67" s="93"/>
      <c r="C67" s="99"/>
      <c r="D67" s="98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332428.6</v>
      </c>
    </row>
    <row r="68" spans="1:14" ht="22.5" customHeight="1">
      <c r="A68" s="22" t="s">
        <v>177</v>
      </c>
      <c r="B68" s="93"/>
      <c r="C68" s="99"/>
      <c r="D68" s="98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358428.6</v>
      </c>
    </row>
    <row r="69" spans="1:14" ht="22.5" customHeight="1">
      <c r="A69" s="22" t="s">
        <v>178</v>
      </c>
      <c r="B69" s="93" t="s">
        <v>162</v>
      </c>
      <c r="C69" s="99" t="s">
        <v>166</v>
      </c>
      <c r="D69" s="97" t="s">
        <v>168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185714.3</v>
      </c>
    </row>
    <row r="70" spans="1:14" ht="22.5" customHeight="1">
      <c r="A70" s="22" t="s">
        <v>179</v>
      </c>
      <c r="B70" s="93"/>
      <c r="C70" s="99"/>
      <c r="D70" s="98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209857.1</v>
      </c>
    </row>
    <row r="71" spans="1:14" ht="22.5" customHeight="1">
      <c r="A71" s="22" t="s">
        <v>180</v>
      </c>
      <c r="B71" s="93"/>
      <c r="C71" s="99"/>
      <c r="D71" s="98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221400</v>
      </c>
      <c r="I71" s="68">
        <f t="shared" si="14"/>
        <v>213300</v>
      </c>
      <c r="N71" s="52">
        <f t="shared" si="8"/>
        <v>234000</v>
      </c>
    </row>
    <row r="72" spans="1:14" s="3" customFormat="1" ht="22.5" customHeight="1">
      <c r="A72" s="22" t="s">
        <v>181</v>
      </c>
      <c r="B72" s="93"/>
      <c r="C72" s="99"/>
      <c r="D72" s="98"/>
      <c r="E72" s="67" t="s">
        <v>28</v>
      </c>
      <c r="F72" s="9">
        <v>1.4</v>
      </c>
      <c r="G72" s="12">
        <v>260000</v>
      </c>
      <c r="H72" s="12">
        <v>246000</v>
      </c>
      <c r="I72" s="13">
        <v>237000</v>
      </c>
      <c r="J72" s="22"/>
      <c r="K72" s="22"/>
      <c r="L72" s="22"/>
      <c r="N72" s="52">
        <f t="shared" si="8"/>
        <v>260000</v>
      </c>
    </row>
    <row r="73" spans="1:14" ht="22.5" customHeight="1">
      <c r="A73" s="22" t="s">
        <v>182</v>
      </c>
      <c r="B73" s="93"/>
      <c r="C73" s="99"/>
      <c r="D73" s="98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284142.9</v>
      </c>
    </row>
    <row r="74" spans="1:14" ht="22.5" customHeight="1">
      <c r="A74" s="22" t="s">
        <v>183</v>
      </c>
      <c r="B74" s="93"/>
      <c r="C74" s="99"/>
      <c r="D74" s="98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308285.7</v>
      </c>
    </row>
    <row r="75" spans="1:14" ht="22.5" customHeight="1">
      <c r="A75" s="22" t="s">
        <v>184</v>
      </c>
      <c r="B75" s="93"/>
      <c r="C75" s="99"/>
      <c r="D75" s="98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332428.6</v>
      </c>
    </row>
    <row r="76" spans="1:14" ht="22.5" customHeight="1">
      <c r="A76" s="22" t="s">
        <v>185</v>
      </c>
      <c r="B76" s="93"/>
      <c r="C76" s="99"/>
      <c r="D76" s="98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358428.6</v>
      </c>
    </row>
    <row r="77" spans="1:14" ht="22.5" customHeight="1">
      <c r="A77" s="22" t="s">
        <v>186</v>
      </c>
      <c r="B77" s="93" t="s">
        <v>163</v>
      </c>
      <c r="C77" s="99" t="s">
        <v>166</v>
      </c>
      <c r="D77" s="97" t="s">
        <v>167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185714.3</v>
      </c>
    </row>
    <row r="78" spans="1:14" ht="22.5" customHeight="1">
      <c r="A78" s="22" t="s">
        <v>187</v>
      </c>
      <c r="B78" s="93"/>
      <c r="C78" s="99"/>
      <c r="D78" s="98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209857.1</v>
      </c>
    </row>
    <row r="79" spans="1:14" ht="22.5" customHeight="1">
      <c r="A79" s="22" t="s">
        <v>188</v>
      </c>
      <c r="B79" s="93"/>
      <c r="C79" s="99"/>
      <c r="D79" s="98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221400</v>
      </c>
      <c r="I79" s="68">
        <f t="shared" si="16"/>
        <v>213300</v>
      </c>
      <c r="N79" s="52">
        <f t="shared" si="8"/>
        <v>234000</v>
      </c>
    </row>
    <row r="80" spans="1:14" s="3" customFormat="1" ht="22.5" customHeight="1">
      <c r="A80" s="22" t="s">
        <v>189</v>
      </c>
      <c r="B80" s="93"/>
      <c r="C80" s="99"/>
      <c r="D80" s="98"/>
      <c r="E80" s="67" t="s">
        <v>28</v>
      </c>
      <c r="F80" s="9">
        <v>1.4</v>
      </c>
      <c r="G80" s="12">
        <v>260000</v>
      </c>
      <c r="H80" s="12">
        <v>246000</v>
      </c>
      <c r="I80" s="13">
        <v>237000</v>
      </c>
      <c r="J80" s="22"/>
      <c r="K80" s="22"/>
      <c r="L80" s="22"/>
      <c r="N80" s="52">
        <f t="shared" si="8"/>
        <v>260000</v>
      </c>
    </row>
    <row r="81" spans="1:14" ht="22.5" customHeight="1">
      <c r="A81" s="22" t="s">
        <v>190</v>
      </c>
      <c r="B81" s="93"/>
      <c r="C81" s="99"/>
      <c r="D81" s="98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284142.9</v>
      </c>
    </row>
    <row r="82" spans="1:14" ht="22.5" customHeight="1">
      <c r="A82" s="22" t="s">
        <v>191</v>
      </c>
      <c r="B82" s="93"/>
      <c r="C82" s="99"/>
      <c r="D82" s="98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308285.7</v>
      </c>
    </row>
    <row r="83" spans="1:14" ht="22.5" customHeight="1">
      <c r="A83" s="22" t="s">
        <v>192</v>
      </c>
      <c r="B83" s="93"/>
      <c r="C83" s="99"/>
      <c r="D83" s="98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332428.6</v>
      </c>
    </row>
    <row r="84" spans="1:14" ht="22.5" customHeight="1">
      <c r="A84" s="22" t="s">
        <v>193</v>
      </c>
      <c r="B84" s="93"/>
      <c r="C84" s="99"/>
      <c r="D84" s="98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358428.6</v>
      </c>
    </row>
    <row r="85" spans="1:14" ht="22.5" customHeight="1">
      <c r="A85" s="22" t="s">
        <v>194</v>
      </c>
      <c r="B85" s="93" t="s">
        <v>164</v>
      </c>
      <c r="C85" s="99" t="s">
        <v>166</v>
      </c>
      <c r="D85" s="100" t="s">
        <v>165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185714.3</v>
      </c>
    </row>
    <row r="86" spans="1:14" ht="22.5" customHeight="1">
      <c r="A86" s="22" t="s">
        <v>195</v>
      </c>
      <c r="B86" s="93"/>
      <c r="C86" s="99"/>
      <c r="D86" s="98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209857.1</v>
      </c>
    </row>
    <row r="87" spans="1:14" ht="22.5" customHeight="1">
      <c r="A87" s="22" t="s">
        <v>196</v>
      </c>
      <c r="B87" s="93"/>
      <c r="C87" s="99"/>
      <c r="D87" s="98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221400</v>
      </c>
      <c r="I87" s="68">
        <f t="shared" si="18"/>
        <v>213300</v>
      </c>
      <c r="N87" s="52">
        <f t="shared" si="8"/>
        <v>234000</v>
      </c>
    </row>
    <row r="88" spans="1:14" s="3" customFormat="1" ht="22.5" customHeight="1">
      <c r="A88" s="22" t="s">
        <v>197</v>
      </c>
      <c r="B88" s="93"/>
      <c r="C88" s="99"/>
      <c r="D88" s="98"/>
      <c r="E88" s="67" t="s">
        <v>28</v>
      </c>
      <c r="F88" s="9">
        <v>1.4</v>
      </c>
      <c r="G88" s="12">
        <v>260000</v>
      </c>
      <c r="H88" s="12">
        <v>246000</v>
      </c>
      <c r="I88" s="13">
        <v>237000</v>
      </c>
      <c r="J88" s="22"/>
      <c r="K88" s="22"/>
      <c r="L88" s="22"/>
      <c r="N88" s="52">
        <f t="shared" si="8"/>
        <v>260000</v>
      </c>
    </row>
    <row r="89" spans="1:14" ht="22.5" customHeight="1">
      <c r="A89" s="22" t="s">
        <v>198</v>
      </c>
      <c r="B89" s="93"/>
      <c r="C89" s="99"/>
      <c r="D89" s="98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284142.9</v>
      </c>
    </row>
    <row r="90" spans="1:14" ht="22.5" customHeight="1">
      <c r="A90" s="22" t="s">
        <v>199</v>
      </c>
      <c r="B90" s="93"/>
      <c r="C90" s="99"/>
      <c r="D90" s="98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308285.7</v>
      </c>
    </row>
    <row r="91" spans="1:14" ht="22.5" customHeight="1">
      <c r="A91" s="22" t="s">
        <v>200</v>
      </c>
      <c r="B91" s="93"/>
      <c r="C91" s="99"/>
      <c r="D91" s="98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332428.6</v>
      </c>
    </row>
    <row r="92" spans="1:14" ht="22.5" customHeight="1">
      <c r="A92" s="22" t="s">
        <v>201</v>
      </c>
      <c r="B92" s="93"/>
      <c r="C92" s="99"/>
      <c r="D92" s="98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358428.6</v>
      </c>
    </row>
    <row r="93" spans="1:14" ht="22.5" customHeight="1">
      <c r="A93" s="22" t="s">
        <v>101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546153.8461538461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546153.8</v>
      </c>
    </row>
    <row r="94" spans="1:14" s="3" customFormat="1" ht="22.5" customHeight="1">
      <c r="A94" s="22" t="s">
        <v>102</v>
      </c>
      <c r="B94" s="93"/>
      <c r="C94" s="99"/>
      <c r="D94" s="105"/>
      <c r="E94" s="67" t="s">
        <v>33</v>
      </c>
      <c r="F94" s="9">
        <v>1.04</v>
      </c>
      <c r="G94" s="12">
        <v>568000</v>
      </c>
      <c r="H94" s="12">
        <v>527000</v>
      </c>
      <c r="I94" s="13">
        <v>502000</v>
      </c>
      <c r="J94" s="22"/>
      <c r="K94" s="22"/>
      <c r="L94" s="22"/>
      <c r="N94" s="52">
        <f t="shared" si="8"/>
        <v>568000</v>
      </c>
    </row>
    <row r="95" spans="1:14" ht="22.5" customHeight="1">
      <c r="A95" s="22" t="s">
        <v>103</v>
      </c>
      <c r="B95" s="93"/>
      <c r="C95" s="99"/>
      <c r="D95" s="106"/>
      <c r="E95" s="70" t="s">
        <v>34</v>
      </c>
      <c r="F95" s="71">
        <v>1.08</v>
      </c>
      <c r="G95" s="69">
        <f>G$94*$F95/$F$94</f>
        <v>589846.1538461539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589846.2</v>
      </c>
    </row>
    <row r="96" spans="1:14" ht="22.5" customHeight="1">
      <c r="A96" s="22" t="s">
        <v>104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105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106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107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108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393920.97560975613</v>
      </c>
      <c r="H104" s="69">
        <f>H$105*$F104/$F$105</f>
        <v>365735.6097560976</v>
      </c>
      <c r="I104" s="68">
        <f>I$105*$F104/$F$105</f>
        <v>348077.0731707317</v>
      </c>
      <c r="N104" s="52">
        <f t="shared" si="20"/>
        <v>393921</v>
      </c>
    </row>
    <row r="105" spans="1:14" s="3" customFormat="1" ht="22.5" customHeight="1">
      <c r="A105" s="22" t="s">
        <v>109</v>
      </c>
      <c r="B105" s="93"/>
      <c r="C105" s="94"/>
      <c r="D105" s="94"/>
      <c r="E105" s="67" t="s">
        <v>33</v>
      </c>
      <c r="F105" s="9">
        <v>1.025</v>
      </c>
      <c r="G105" s="12">
        <v>403769</v>
      </c>
      <c r="H105" s="12">
        <v>374879</v>
      </c>
      <c r="I105" s="13">
        <v>356779</v>
      </c>
      <c r="J105" s="22"/>
      <c r="K105" s="22"/>
      <c r="L105" s="22"/>
      <c r="N105" s="52">
        <f t="shared" si="20"/>
        <v>403769</v>
      </c>
    </row>
    <row r="106" spans="1:14" ht="22.5" customHeight="1">
      <c r="A106" s="22" t="s">
        <v>110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413617.0243902439</v>
      </c>
      <c r="H106" s="69">
        <f>H$105*$F106/$F$105</f>
        <v>384022.3902439025</v>
      </c>
      <c r="I106" s="68">
        <f>I$105*$F106/$F$105</f>
        <v>365480.92682926834</v>
      </c>
      <c r="N106" s="52">
        <f t="shared" si="20"/>
        <v>413617</v>
      </c>
    </row>
    <row r="107" spans="1:14" ht="22.5" customHeight="1">
      <c r="A107" s="22" t="s">
        <v>111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393920.97560975613</v>
      </c>
      <c r="H107" s="69">
        <f>H$108*$F107/$F$108</f>
        <v>365735.6097560976</v>
      </c>
      <c r="I107" s="68">
        <f>I$108*$F107/$F$108</f>
        <v>348077.0731707317</v>
      </c>
      <c r="N107" s="52">
        <f t="shared" si="20"/>
        <v>393921</v>
      </c>
    </row>
    <row r="108" spans="1:14" s="3" customFormat="1" ht="22.5" customHeight="1">
      <c r="A108" s="22" t="s">
        <v>112</v>
      </c>
      <c r="B108" s="93"/>
      <c r="C108" s="94"/>
      <c r="D108" s="94"/>
      <c r="E108" s="67" t="s">
        <v>33</v>
      </c>
      <c r="F108" s="9">
        <v>1.025</v>
      </c>
      <c r="G108" s="12">
        <v>403769</v>
      </c>
      <c r="H108" s="12">
        <v>374879</v>
      </c>
      <c r="I108" s="13">
        <v>356779</v>
      </c>
      <c r="J108" s="22"/>
      <c r="K108" s="22"/>
      <c r="L108" s="22"/>
      <c r="N108" s="52">
        <f t="shared" si="20"/>
        <v>403769</v>
      </c>
    </row>
    <row r="109" spans="1:14" ht="22.5" customHeight="1">
      <c r="A109" s="22" t="s">
        <v>113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413617.0243902439</v>
      </c>
      <c r="H109" s="69">
        <f>H$108*$F109/$F$108</f>
        <v>384022.3902439025</v>
      </c>
      <c r="I109" s="68">
        <f>I$108*$F109/$F$108</f>
        <v>365480.92682926834</v>
      </c>
      <c r="N109" s="52">
        <f t="shared" si="20"/>
        <v>413617</v>
      </c>
    </row>
    <row r="110" spans="1:14" ht="22.5" customHeight="1">
      <c r="A110" s="22" t="s">
        <v>117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282300.88495575223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282300.9</v>
      </c>
    </row>
    <row r="111" spans="1:14" s="3" customFormat="1" ht="22.5" customHeight="1">
      <c r="A111" s="22" t="s">
        <v>118</v>
      </c>
      <c r="B111" s="93"/>
      <c r="C111" s="94"/>
      <c r="D111" s="94"/>
      <c r="E111" s="67" t="s">
        <v>38</v>
      </c>
      <c r="F111" s="9">
        <v>1.13</v>
      </c>
      <c r="G111" s="12">
        <v>319000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319000</v>
      </c>
    </row>
    <row r="112" spans="1:14" ht="22.5" customHeight="1">
      <c r="A112" s="22" t="s">
        <v>119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366991.1504424779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366991.2</v>
      </c>
    </row>
    <row r="113" spans="1:14" ht="22.5" customHeight="1">
      <c r="A113" s="22" t="s">
        <v>120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414982.3008849558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414982.3</v>
      </c>
    </row>
    <row r="114" spans="1:14" ht="22.5" customHeight="1">
      <c r="A114" s="22" t="s">
        <v>121</v>
      </c>
      <c r="B114" s="93">
        <v>4</v>
      </c>
      <c r="C114" s="94" t="s">
        <v>243</v>
      </c>
      <c r="D114" s="94"/>
      <c r="E114" s="70" t="s">
        <v>37</v>
      </c>
      <c r="F114" s="71">
        <v>1</v>
      </c>
      <c r="G114" s="69">
        <f>G$115*$F114/$F$115</f>
        <v>282300.88495575223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282300.9</v>
      </c>
    </row>
    <row r="115" spans="1:14" s="3" customFormat="1" ht="22.5" customHeight="1">
      <c r="A115" s="22" t="s">
        <v>122</v>
      </c>
      <c r="B115" s="93"/>
      <c r="C115" s="94"/>
      <c r="D115" s="94"/>
      <c r="E115" s="67" t="s">
        <v>38</v>
      </c>
      <c r="F115" s="9">
        <v>1.13</v>
      </c>
      <c r="G115" s="12">
        <v>319000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319000</v>
      </c>
    </row>
    <row r="116" spans="1:14" ht="22.5" customHeight="1">
      <c r="A116" s="22" t="s">
        <v>123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366991.1504424779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366991.2</v>
      </c>
    </row>
    <row r="117" spans="1:14" ht="22.5" customHeight="1">
      <c r="A117" s="22" t="s">
        <v>124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414982.3008849558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414982.3</v>
      </c>
    </row>
    <row r="118" spans="1:14" ht="22.5" customHeight="1">
      <c r="A118" s="22" t="s">
        <v>114</v>
      </c>
      <c r="B118" s="93">
        <v>5</v>
      </c>
      <c r="C118" s="94" t="s">
        <v>244</v>
      </c>
      <c r="D118" s="94"/>
      <c r="E118" s="91" t="s">
        <v>32</v>
      </c>
      <c r="F118" s="92">
        <v>1</v>
      </c>
      <c r="G118" s="90">
        <f>G$119*$F118/$F$119</f>
        <v>330933.98058252427</v>
      </c>
      <c r="H118" s="90">
        <f>H$119*$F118/$F$119</f>
        <v>307254.36893203884</v>
      </c>
      <c r="I118" s="89">
        <f>I$119*$F118/$F$119</f>
        <v>292419.41747572814</v>
      </c>
      <c r="N118" s="52">
        <f t="shared" si="20"/>
        <v>330934</v>
      </c>
    </row>
    <row r="119" spans="1:14" s="3" customFormat="1" ht="22.5" customHeight="1">
      <c r="A119" s="22" t="s">
        <v>115</v>
      </c>
      <c r="B119" s="93"/>
      <c r="C119" s="94"/>
      <c r="D119" s="94"/>
      <c r="E119" s="88" t="s">
        <v>33</v>
      </c>
      <c r="F119" s="9">
        <v>1.03</v>
      </c>
      <c r="G119" s="12">
        <v>340862</v>
      </c>
      <c r="H119" s="12">
        <v>316472</v>
      </c>
      <c r="I119" s="13">
        <v>301192</v>
      </c>
      <c r="J119" s="22"/>
      <c r="K119" s="22"/>
      <c r="L119" s="22"/>
      <c r="N119" s="52">
        <f t="shared" si="20"/>
        <v>340862</v>
      </c>
    </row>
    <row r="120" spans="1:14" ht="22.5" customHeight="1">
      <c r="A120" s="22" t="s">
        <v>116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350790.01941747573</v>
      </c>
      <c r="H120" s="90">
        <f>H$119*$F120/$F$119</f>
        <v>325689.63106796116</v>
      </c>
      <c r="I120" s="89">
        <f>I$119*$F120/$F$119</f>
        <v>309964.58252427186</v>
      </c>
      <c r="N120" s="52">
        <f t="shared" si="20"/>
        <v>350790</v>
      </c>
    </row>
    <row r="121" spans="1:14" ht="22.5" customHeight="1">
      <c r="A121" s="22" t="s">
        <v>237</v>
      </c>
      <c r="B121" s="93">
        <v>6</v>
      </c>
      <c r="C121" s="94" t="s">
        <v>245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238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239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125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518181.8181818181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518181.8</v>
      </c>
    </row>
    <row r="125" spans="1:14" s="3" customFormat="1" ht="22.5" customHeight="1">
      <c r="A125" s="22" t="s">
        <v>126</v>
      </c>
      <c r="B125" s="93"/>
      <c r="C125" s="94"/>
      <c r="D125" s="94"/>
      <c r="E125" s="67" t="s">
        <v>38</v>
      </c>
      <c r="F125" s="9">
        <v>1.1</v>
      </c>
      <c r="G125" s="12">
        <v>570000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570000</v>
      </c>
    </row>
    <row r="126" spans="1:14" ht="22.5" customHeight="1">
      <c r="A126" s="22" t="s">
        <v>127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642545.4545454545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642545.5</v>
      </c>
    </row>
    <row r="127" spans="1:14" ht="22.5" customHeight="1">
      <c r="A127" s="22" t="s">
        <v>128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720272.7272727272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720272.7</v>
      </c>
    </row>
    <row r="128" spans="1:14" ht="22.5" customHeight="1">
      <c r="A128" s="22" t="s">
        <v>217</v>
      </c>
      <c r="B128" s="93" t="s">
        <v>213</v>
      </c>
      <c r="C128" s="94" t="s">
        <v>215</v>
      </c>
      <c r="D128" s="94"/>
      <c r="E128" s="70" t="s">
        <v>32</v>
      </c>
      <c r="F128" s="71">
        <v>1</v>
      </c>
      <c r="G128" s="69">
        <f aca="true" t="shared" si="25" ref="G128:L128">G$129*$F128/$F$129</f>
        <v>535211.2676056338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535211.3</v>
      </c>
    </row>
    <row r="129" spans="1:14" s="3" customFormat="1" ht="22.5" customHeight="1">
      <c r="A129" s="22" t="s">
        <v>218</v>
      </c>
      <c r="B129" s="93"/>
      <c r="C129" s="94"/>
      <c r="D129" s="94"/>
      <c r="E129" s="67" t="s">
        <v>33</v>
      </c>
      <c r="F129" s="9">
        <v>1.065</v>
      </c>
      <c r="G129" s="12">
        <v>570000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570000</v>
      </c>
    </row>
    <row r="130" spans="1:14" ht="22.5" customHeight="1">
      <c r="A130" s="22" t="s">
        <v>219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604788.7323943662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604788.7</v>
      </c>
    </row>
    <row r="131" spans="1:14" ht="22.5" customHeight="1">
      <c r="A131" s="22" t="s">
        <v>220</v>
      </c>
      <c r="B131" s="93" t="s">
        <v>214</v>
      </c>
      <c r="C131" s="94" t="s">
        <v>216</v>
      </c>
      <c r="D131" s="94"/>
      <c r="E131" s="70" t="s">
        <v>32</v>
      </c>
      <c r="F131" s="71">
        <v>1</v>
      </c>
      <c r="G131" s="69">
        <f>G$132*$F131/$F$132</f>
        <v>535211.2676056338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535211.3</v>
      </c>
    </row>
    <row r="132" spans="1:14" s="3" customFormat="1" ht="22.5" customHeight="1">
      <c r="A132" s="22" t="s">
        <v>221</v>
      </c>
      <c r="B132" s="93"/>
      <c r="C132" s="94"/>
      <c r="D132" s="94"/>
      <c r="E132" s="67" t="s">
        <v>33</v>
      </c>
      <c r="F132" s="9">
        <v>1.065</v>
      </c>
      <c r="G132" s="12">
        <v>570000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570000</v>
      </c>
    </row>
    <row r="133" spans="1:14" ht="22.5" customHeight="1" thickBot="1">
      <c r="A133" s="22" t="s">
        <v>222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604788.7323943662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604788.7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133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249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60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134</v>
      </c>
      <c r="D140" s="33" t="s">
        <v>135</v>
      </c>
      <c r="E140" s="33" t="s">
        <v>136</v>
      </c>
      <c r="F140" s="34" t="s">
        <v>137</v>
      </c>
      <c r="G140" s="33" t="s">
        <v>138</v>
      </c>
      <c r="H140" s="35" t="s">
        <v>139</v>
      </c>
      <c r="K140" s="73"/>
      <c r="L140" s="73"/>
      <c r="N140" s="74"/>
      <c r="O140" s="75"/>
    </row>
    <row r="141" spans="1:15" ht="20.25" customHeight="1">
      <c r="A141" s="25" t="s">
        <v>129</v>
      </c>
      <c r="C141" s="63">
        <v>1</v>
      </c>
      <c r="D141" s="26" t="s">
        <v>250</v>
      </c>
      <c r="E141" s="26" t="s">
        <v>53</v>
      </c>
      <c r="F141" s="36">
        <v>20791</v>
      </c>
      <c r="G141" s="55">
        <v>1.02</v>
      </c>
      <c r="H141" s="57">
        <f>F141*G141</f>
        <v>21206.82</v>
      </c>
      <c r="K141" s="73"/>
      <c r="L141" s="73"/>
      <c r="N141" s="76">
        <f>ROUND(F141,1)</f>
        <v>20791</v>
      </c>
      <c r="O141" s="75"/>
    </row>
    <row r="142" spans="1:15" ht="20.25" customHeight="1">
      <c r="A142" s="25" t="s">
        <v>130</v>
      </c>
      <c r="C142" s="63">
        <v>2</v>
      </c>
      <c r="D142" s="26" t="s">
        <v>251</v>
      </c>
      <c r="E142" s="26" t="s">
        <v>53</v>
      </c>
      <c r="F142" s="36">
        <v>15945</v>
      </c>
      <c r="G142" s="55">
        <v>1.03</v>
      </c>
      <c r="H142" s="57">
        <f>F142*G142</f>
        <v>16423.350000000002</v>
      </c>
      <c r="K142" s="73"/>
      <c r="L142" s="73"/>
      <c r="N142" s="76">
        <f>ROUND(F142,1)</f>
        <v>15945</v>
      </c>
      <c r="O142" s="75"/>
    </row>
    <row r="143" spans="1:15" ht="20.25" customHeight="1">
      <c r="A143" s="25" t="s">
        <v>131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132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202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249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60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134</v>
      </c>
      <c r="D150" s="33" t="s">
        <v>135</v>
      </c>
      <c r="E150" s="33" t="s">
        <v>136</v>
      </c>
      <c r="F150" s="34" t="s">
        <v>137</v>
      </c>
      <c r="G150" s="33" t="s">
        <v>138</v>
      </c>
      <c r="H150" s="35" t="s">
        <v>139</v>
      </c>
      <c r="K150" s="73"/>
      <c r="L150" s="73"/>
      <c r="N150" s="74"/>
      <c r="O150" s="75"/>
    </row>
    <row r="151" spans="1:15" ht="20.25" customHeight="1">
      <c r="A151" s="25" t="s">
        <v>203</v>
      </c>
      <c r="C151" s="63">
        <v>1</v>
      </c>
      <c r="D151" s="26" t="s">
        <v>250</v>
      </c>
      <c r="E151" s="26" t="s">
        <v>53</v>
      </c>
      <c r="F151" s="36">
        <v>20791</v>
      </c>
      <c r="G151" s="55">
        <v>1.02</v>
      </c>
      <c r="H151" s="57">
        <f>F151*G151</f>
        <v>21206.82</v>
      </c>
      <c r="K151" s="73"/>
      <c r="L151" s="73"/>
      <c r="N151" s="76">
        <f>ROUND(F151,1)</f>
        <v>20791</v>
      </c>
      <c r="O151" s="75"/>
    </row>
    <row r="152" spans="1:15" ht="20.25" customHeight="1">
      <c r="A152" s="25" t="s">
        <v>204</v>
      </c>
      <c r="C152" s="63">
        <v>2</v>
      </c>
      <c r="D152" s="26" t="s">
        <v>251</v>
      </c>
      <c r="E152" s="26" t="s">
        <v>53</v>
      </c>
      <c r="F152" s="36">
        <v>15945</v>
      </c>
      <c r="G152" s="55">
        <v>1.03</v>
      </c>
      <c r="H152" s="57">
        <f>F152*G152</f>
        <v>16423.350000000002</v>
      </c>
      <c r="K152" s="73"/>
      <c r="L152" s="73"/>
      <c r="N152" s="76">
        <f>ROUND(F152,1)</f>
        <v>15945</v>
      </c>
      <c r="O152" s="75"/>
    </row>
    <row r="153" spans="1:15" ht="20.25" customHeight="1">
      <c r="A153" s="25" t="s">
        <v>205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206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207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134</v>
      </c>
      <c r="D158" s="33" t="s">
        <v>135</v>
      </c>
      <c r="E158" s="33" t="s">
        <v>136</v>
      </c>
      <c r="F158" s="34" t="s">
        <v>208</v>
      </c>
      <c r="G158" s="33" t="s">
        <v>138</v>
      </c>
      <c r="H158" s="35" t="s">
        <v>139</v>
      </c>
      <c r="K158" s="73"/>
      <c r="L158" s="73"/>
      <c r="N158" s="74"/>
      <c r="O158" s="75"/>
    </row>
    <row r="159" spans="1:15" ht="20.25" customHeight="1">
      <c r="A159" s="25" t="s">
        <v>209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210</v>
      </c>
      <c r="C160" s="63">
        <v>2</v>
      </c>
      <c r="D160" s="26" t="s">
        <v>140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211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212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147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145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60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148</v>
      </c>
      <c r="E168" s="41" t="s">
        <v>136</v>
      </c>
      <c r="F168" s="41"/>
      <c r="G168" s="41" t="s">
        <v>144</v>
      </c>
      <c r="H168" s="42"/>
      <c r="K168" s="73"/>
      <c r="L168" s="73"/>
      <c r="N168" s="74"/>
      <c r="O168" s="75"/>
    </row>
    <row r="169" spans="1:15" ht="20.25" customHeight="1">
      <c r="A169" s="24" t="s">
        <v>142</v>
      </c>
      <c r="C169" s="43">
        <v>1</v>
      </c>
      <c r="D169" s="26" t="s">
        <v>149</v>
      </c>
      <c r="E169" s="64" t="s">
        <v>141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143</v>
      </c>
      <c r="C170" s="44">
        <v>2</v>
      </c>
      <c r="D170" s="28" t="s">
        <v>146</v>
      </c>
      <c r="E170" s="66" t="s">
        <v>150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2021-11-04T04:31:36Z</dcterms:modified>
  <cp:category/>
  <cp:version/>
  <cp:contentType/>
  <cp:contentStatus/>
</cp:coreProperties>
</file>